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arquivos\licitacoes\2025\Pregão Eletrônico\Pregão Eletronico 052-25 - Eventual Aquisição de Equipamentos e Materiais de Informática - PMS\"/>
    </mc:Choice>
  </mc:AlternateContent>
  <xr:revisionPtr revIDLastSave="0" documentId="13_ncr:1_{03078D6A-0DC4-45FE-AE31-528DB07515A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Quadro de Preços" sheetId="1" r:id="rId1"/>
    <sheet name="Dados" sheetId="2" r:id="rId2"/>
  </sheets>
  <definedNames>
    <definedName name="_xlnm._FilterDatabase" localSheetId="0" hidden="1">'Quadro de Preços'!$A$11:$H$33</definedName>
    <definedName name="_GoBack" localSheetId="1">Dados!$B$3</definedName>
    <definedName name="_Hlk94602424" localSheetId="1">Dados!$B$23</definedName>
    <definedName name="_Hlk94602431" localSheetId="1">Dados!$B$24</definedName>
    <definedName name="_xlnm.Print_Titles" localSheetId="0">'Quadro de Preços'!$1:$12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6" i="1"/>
  <c r="H25" i="1"/>
  <c r="H24" i="1"/>
  <c r="H23" i="1"/>
  <c r="H22" i="1"/>
  <c r="H21" i="1"/>
  <c r="H17" i="1"/>
  <c r="H18" i="1"/>
  <c r="H19" i="1"/>
  <c r="H20" i="1"/>
  <c r="H13" i="1"/>
  <c r="H14" i="1"/>
  <c r="H15" i="1"/>
  <c r="H16" i="1"/>
  <c r="G29" i="1" l="1"/>
  <c r="A30" i="1"/>
  <c r="A31" i="1"/>
  <c r="F6" i="1" l="1"/>
  <c r="A4" i="1"/>
  <c r="A32" i="1"/>
  <c r="A33" i="1"/>
  <c r="A6" i="1"/>
  <c r="A5" i="1"/>
  <c r="A3" i="1"/>
</calcChain>
</file>

<file path=xl/sharedStrings.xml><?xml version="1.0" encoding="utf-8"?>
<sst xmlns="http://schemas.openxmlformats.org/spreadsheetml/2006/main" count="81" uniqueCount="64">
  <si>
    <t>Firma:</t>
  </si>
  <si>
    <t>End:</t>
  </si>
  <si>
    <t>CNPJ:</t>
  </si>
  <si>
    <t>ITEM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</si>
  <si>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</si>
  <si>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</si>
  <si>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</si>
  <si>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</si>
  <si>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</si>
  <si>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</si>
  <si>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</si>
  <si>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</si>
  <si>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</si>
  <si>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</si>
  <si>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</si>
  <si>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</si>
  <si>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</si>
  <si>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</si>
  <si>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</si>
  <si>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</si>
  <si>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</si>
  <si>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</si>
  <si>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</si>
  <si>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</si>
  <si>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</si>
  <si>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</si>
  <si>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Valor Global: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</si>
  <si>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</si>
  <si>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</si>
  <si>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</si>
  <si>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</si>
  <si>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</si>
  <si>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</si>
  <si>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</si>
  <si>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LOTE</t>
  </si>
  <si>
    <t>MENOR PREÇO POR LOTE</t>
  </si>
  <si>
    <t>ANEXO III - QUADRO DE PROPOSTAS</t>
  </si>
  <si>
    <t>O não cumprimento do disposto no presente termo acarretará a anulação do empenho bem como a aplicação das penalidades previstas no edital e a convocação do fornecedor subseqüente considerando a ordem de classificação do certame.</t>
  </si>
  <si>
    <t>O objeto será realizado junto à Secretaria, obedecendo ao detalhamento na íntegra do termo de referência.</t>
  </si>
  <si>
    <t>Homologação: __/__/2025</t>
  </si>
  <si>
    <t>Previsão Publicação: __/__/2025</t>
  </si>
  <si>
    <t>PREGÃO ELETRÔNICO Nº 052/2025</t>
  </si>
  <si>
    <t>PROCESSO ADMINISTRATIVO N° 4362908/2025 de 22/09/2025</t>
  </si>
  <si>
    <t>EVENTUAL AQUISIÇÃO DE EQUIPAMENTOS E MATERIAIS DE INFORMÁTICA</t>
  </si>
  <si>
    <t>Sec. de Administração</t>
  </si>
  <si>
    <t>O pagamento do objeto de que trata o PREGÃO ELETRÔNICO 052/2025, será efetuado pela Tesouraria da Prefeitura Municipal de Sumidouro.</t>
  </si>
  <si>
    <t>Unid</t>
  </si>
  <si>
    <t>MULTIFUNCIONAL LASER MONOCROMÁTICA (FUNÇÕES DE IMPRESSÃO, DIGITALIZAÇÃO E CÓPIA), CICLO MENSAL DE ATÉ 90.000 PÁGINAS, MEMÓRIA PADRÃO DE 512 MB, VELOCIDADE DE IMPRESSÃO DE ATÉ 48 PPM EM PAPEL A4, RESOLUÇÃO DE IMPRESSÃO DE ATÉ 1200 X 1200 DPI,  CONECTIVIDADE GIGABIT E USB, VELOCIDADE DE DIGITALIZAÇÃO DE NO MÍNIMO 28 PPM, DIGITALIZAÇÃO FRENTE E VERSO, TELA TOUCHSCREEN DE NO MÍNIMO 3.5", CARTUCHO DE TONER INICIAL DE ALTO RENDIMENTO COM CAPACIDADE PARA ATÉ 18.000 PÁGINAS (REFERÊNCIA: BROTHER DCP-L5662DN)</t>
  </si>
  <si>
    <t xml:space="preserve">CARTUCHO DE TONER DE ALTO RENDIMENTO COM CAPACIDADE PARA ATÉ 18.000 PÁGINAS COMPATÍVEL COM MULTIFUNCIONAL ACIMA </t>
  </si>
  <si>
    <t>MULTIFUNCIONAL TANQUE DE TINTA, FUNÇÕES DE IMPRESSORA, SCANER E COPIADORA. VELOCIDADE DE IMPRESSÃO: PRETO: ATÉ 33PPM, COR: ATÉ 15PPM. RESOLUÇÃO ÓPTICA - DIGITALIZAÇÃO DE 1200 x 2400 dpi, CONEXÕES: USB 2.0 DE ALTA VELOCIDADE / WIRELESS / WI-FI DIRECT</t>
  </si>
  <si>
    <t xml:space="preserve">REFIL DE TINTA ORIGINAL DA MARCA DA MULTIFUNCIONAL COTADA ACIMA - COR PRETA </t>
  </si>
  <si>
    <t>REFIL DE TINTA ORIGINAL DA MARCA DA MULTIFUNCIONAL COTADA ACIMA - COR MAGENTA</t>
  </si>
  <si>
    <t>REFIL DE TINTA ORIGINAL DA MARCA DA MULTIFUNCIONAL COTADA ACIMA - COR AMARELO</t>
  </si>
  <si>
    <t>REFIL DE TINTA ORIGINAL DA MARCA DA MULTIFUNCIONAL COTADA ACIMA - COR CIANO</t>
  </si>
  <si>
    <t>BATERIA SELADA PARA NOBREAK 12V 7AH (100% NOVA - NÃO RECONDICIONADA)</t>
  </si>
  <si>
    <t>ROTEADOR GIGABIT 4 ANTENAS, WIFI 6, VELOCIDADE POR BANDA: EM  5GHZ: 1201 MBPS, EM 2.4 GHZ: 300 MBPS, 01 PORTA WAN GIGABIT, 3 PORTAS LAN GIGABIT</t>
  </si>
  <si>
    <t>SWITCH GIGABIT 10/100/1000 COM 08 PORTAS</t>
  </si>
  <si>
    <t>TECLADO COM FIO USB RESISTENTE A LÍQUIDOS</t>
  </si>
  <si>
    <t>MOUSE ERGONÔMICO, USB, RESOLUÇÃO DE NO MÍNIMO 1600 DPI</t>
  </si>
  <si>
    <t>LEITOR DE CÓDIGO DE BARRAS E QR CODE. CAPACIDADE DE LEITURA EM ALTA VELOCIDADE DE CÓDIGOS DE BARRAS 1D E 2D. POSSIBILIDADE DE LER NA TELA DO COMPUTADOR, CELULAR, ETC. SUPORTE PARA LEITURA SEM AS MÃOS, MODOS DE OPERAÇÃO: MANUAL (GATILHO) OU AUTOMÁTICA. SELAGEM: IP42. SENSOR DE IMAGEM: 1080 X 720 PIXELS. INCLUINDO SUPORTE ARTICULADO COM AJUSTE DE POSIÇÕES.</t>
  </si>
  <si>
    <t>PEN DRIVE 32GB USB 2.0</t>
  </si>
  <si>
    <t>HD EXTERNO 01 TERABYTE</t>
  </si>
  <si>
    <t>Prazo da Ata: 12 meses a contar de sua assinatura.</t>
  </si>
  <si>
    <t>Abertura das Propostas: 29/10/2025, às 09:00hs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</si>
</sst>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 style="hair">
        <color indexed="23"/>
      </right>
      <top/>
      <bottom/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wrapText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0" borderId="0" xfId="0" applyAlignment="1">
      <alignment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7" fillId="0" borderId="2" xfId="0" applyFont="1" applyBorder="1" applyAlignment="1">
      <alignment vertical="center" wrapText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168" fontId="7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4" fillId="0" borderId="0" xfId="0" applyFont="1" applyAlignment="1">
      <alignment horizontal="justify"/>
    </xf>
    <xf numFmtId="0" fontId="15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" fillId="0" borderId="0" xfId="0" applyFont="1"/>
    <xf numFmtId="0" fontId="1" fillId="0" borderId="0" xfId="0" applyFont="1" applyAlignment="1">
      <alignment wrapText="1"/>
    </xf>
    <xf numFmtId="168" fontId="7" fillId="0" borderId="11" xfId="0" applyNumberFormat="1" applyFont="1" applyBorder="1" applyAlignment="1">
      <alignment horizontal="center" vertical="center" wrapText="1"/>
    </xf>
    <xf numFmtId="0" fontId="0" fillId="9" borderId="0" xfId="0" applyFill="1" applyAlignment="1">
      <alignment wrapText="1"/>
    </xf>
    <xf numFmtId="168" fontId="7" fillId="0" borderId="11" xfId="0" applyNumberFormat="1" applyFont="1" applyBorder="1" applyAlignment="1">
      <alignment horizontal="center" vertical="center" wrapText="1"/>
    </xf>
    <xf numFmtId="168" fontId="7" fillId="0" borderId="12" xfId="0" applyNumberFormat="1" applyFont="1" applyBorder="1" applyAlignment="1">
      <alignment horizontal="center" vertical="center" wrapText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/>
      <protection hidden="1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</cellXfs>
  <cellStyles count="3">
    <cellStyle name="Moeda" xfId="1" builtinId="4"/>
    <cellStyle name="Normal" xfId="0" builtinId="0"/>
    <cellStyle name="Vírgula" xfId="2" builtinId="3"/>
  </cellStyles>
  <dxfs count="12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ill>
        <patternFill>
          <bgColor indexed="52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433594</xdr:colOff>
      <xdr:row>0</xdr:row>
      <xdr:rowOff>0</xdr:rowOff>
    </xdr:from>
    <xdr:to>
      <xdr:col>4</xdr:col>
      <xdr:colOff>27364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65AC95C1-F05C-42DE-B2AD-A3384A500426}"/>
            </a:ext>
          </a:extLst>
        </xdr:cNvPr>
        <xdr:cNvSpPr txBox="1">
          <a:spLocks noChangeArrowheads="1"/>
        </xdr:cNvSpPr>
      </xdr:nvSpPr>
      <xdr:spPr bwMode="auto">
        <a:xfrm>
          <a:off x="740051" y="0"/>
          <a:ext cx="4339704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53" name="Picture 2" descr="brasãoGIF_300dpi">
          <a:extLst>
            <a:ext uri="{FF2B5EF4-FFF2-40B4-BE49-F238E27FC236}">
              <a16:creationId xmlns:a16="http://schemas.microsoft.com/office/drawing/2014/main" id="{8B4C36C4-A958-4E7A-9652-4B1AE51F67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9532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152400</xdr:colOff>
      <xdr:row>0</xdr:row>
      <xdr:rowOff>285750</xdr:rowOff>
    </xdr:from>
    <xdr:to>
      <xdr:col>7</xdr:col>
      <xdr:colOff>590550</xdr:colOff>
      <xdr:row>3</xdr:row>
      <xdr:rowOff>76200</xdr:rowOff>
    </xdr:to>
    <xdr:grpSp>
      <xdr:nvGrpSpPr>
        <xdr:cNvPr id="1154" name="Group 60">
          <a:extLst>
            <a:ext uri="{FF2B5EF4-FFF2-40B4-BE49-F238E27FC236}">
              <a16:creationId xmlns:a16="http://schemas.microsoft.com/office/drawing/2014/main" id="{696C3FF4-C6BF-403C-9E6F-823E7139450D}"/>
            </a:ext>
          </a:extLst>
        </xdr:cNvPr>
        <xdr:cNvGrpSpPr>
          <a:grpSpLocks/>
        </xdr:cNvGrpSpPr>
      </xdr:nvGrpSpPr>
      <xdr:grpSpPr bwMode="auto">
        <a:xfrm>
          <a:off x="5734878" y="285750"/>
          <a:ext cx="1796498" cy="867189"/>
          <a:chOff x="520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:a16="http://schemas.microsoft.com/office/drawing/2014/main" id="{6FE07E8C-3657-4586-8574-62EFD24ED492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0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COMISSÃO PERMANENTE DE LICITAÇÕES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:a16="http://schemas.microsoft.com/office/drawing/2014/main" id="{DF0C7912-71EB-4565-B356-137806563FE6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5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4362/25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>
    <pageSetUpPr fitToPage="1"/>
  </sheetPr>
  <dimension ref="A1:L33"/>
  <sheetViews>
    <sheetView tabSelected="1" zoomScale="115" zoomScaleNormal="115" zoomScaleSheetLayoutView="100" workbookViewId="0">
      <selection activeCell="A13" sqref="A13:A14"/>
    </sheetView>
  </sheetViews>
  <sheetFormatPr defaultColWidth="9.140625" defaultRowHeight="12.75" x14ac:dyDescent="0.2"/>
  <cols>
    <col min="1" max="1" width="4.5703125" style="1" customWidth="1"/>
    <col min="2" max="2" width="6.85546875" style="1" customWidth="1"/>
    <col min="3" max="3" width="53.28515625" style="2" customWidth="1"/>
    <col min="4" max="4" width="11" style="1" customWidth="1"/>
    <col min="5" max="5" width="8" style="1" customWidth="1"/>
    <col min="6" max="7" width="10.140625" style="13" customWidth="1"/>
    <col min="8" max="8" width="10.140625" style="11" customWidth="1"/>
    <col min="9" max="9" width="11.85546875" style="38" customWidth="1"/>
    <col min="10" max="10" width="11.5703125" style="2" customWidth="1"/>
    <col min="11" max="16" width="9.140625" style="2"/>
    <col min="17" max="17" width="10" style="2" bestFit="1" customWidth="1"/>
    <col min="18" max="16384" width="9.140625" style="2"/>
  </cols>
  <sheetData>
    <row r="1" spans="1:12" ht="58.5" customHeight="1" x14ac:dyDescent="0.2">
      <c r="I1" s="37"/>
    </row>
    <row r="2" spans="1:12" x14ac:dyDescent="0.2">
      <c r="A2" s="73" t="s">
        <v>36</v>
      </c>
      <c r="B2" s="73"/>
      <c r="C2" s="73"/>
      <c r="D2" s="73"/>
      <c r="E2" s="73"/>
      <c r="F2" s="73"/>
      <c r="G2" s="73"/>
      <c r="H2" s="73"/>
    </row>
    <row r="3" spans="1:12" x14ac:dyDescent="0.2">
      <c r="A3" s="73" t="str">
        <f>UPPER(Dados!B1&amp;"  -  "&amp;Dados!B4)</f>
        <v>PREGÃO ELETRÔNICO Nº 052/2025  -  ABERTURA DAS PROPOSTAS: 29/10/2025, ÀS 09:00HS</v>
      </c>
      <c r="B3" s="73"/>
      <c r="C3" s="73"/>
      <c r="D3" s="73"/>
      <c r="E3" s="73"/>
      <c r="F3" s="73"/>
      <c r="G3" s="73"/>
      <c r="H3" s="73"/>
    </row>
    <row r="4" spans="1:12" x14ac:dyDescent="0.2">
      <c r="A4" s="74" t="str">
        <f>Dados!B3</f>
        <v>EVENTUAL AQUISIÇÃO DE EQUIPAMENTOS E MATERIAIS DE INFORMÁTICA</v>
      </c>
      <c r="B4" s="74"/>
      <c r="C4" s="74"/>
      <c r="D4" s="74"/>
      <c r="E4" s="74"/>
      <c r="F4" s="74"/>
      <c r="G4" s="74"/>
      <c r="H4" s="74"/>
    </row>
    <row r="5" spans="1:12" x14ac:dyDescent="0.2">
      <c r="A5" s="73" t="str">
        <f>Dados!B2</f>
        <v>PROCESSO ADMINISTRATIVO N° 4362908/2025 de 22/09/2025</v>
      </c>
      <c r="B5" s="73"/>
      <c r="C5" s="73"/>
      <c r="D5" s="73"/>
      <c r="E5" s="73"/>
      <c r="F5" s="73"/>
      <c r="G5" s="73"/>
      <c r="H5" s="73"/>
    </row>
    <row r="6" spans="1:12" x14ac:dyDescent="0.2">
      <c r="A6" s="49" t="str">
        <f>Dados!B7</f>
        <v>MENOR PREÇO POR LOTE</v>
      </c>
      <c r="B6" s="49"/>
      <c r="C6" s="49"/>
      <c r="D6" s="71" t="s">
        <v>28</v>
      </c>
      <c r="E6" s="71"/>
      <c r="F6" s="72">
        <f>Dados!B8</f>
        <v>123587.54</v>
      </c>
      <c r="G6" s="72"/>
      <c r="H6" s="49"/>
    </row>
    <row r="7" spans="1:12" ht="2.25" customHeight="1" x14ac:dyDescent="0.2">
      <c r="A7" s="6"/>
      <c r="B7" s="6"/>
      <c r="C7" s="6"/>
      <c r="D7" s="6"/>
      <c r="E7" s="6"/>
      <c r="F7" s="14"/>
      <c r="G7" s="14"/>
      <c r="H7" s="10"/>
    </row>
    <row r="8" spans="1:12" s="8" customFormat="1" ht="12" customHeight="1" x14ac:dyDescent="0.2">
      <c r="A8" s="70" t="s">
        <v>0</v>
      </c>
      <c r="B8" s="70"/>
      <c r="C8" s="63"/>
      <c r="D8" s="63"/>
      <c r="E8" s="63"/>
      <c r="F8" s="63"/>
      <c r="G8" s="63"/>
      <c r="H8" s="63"/>
      <c r="I8" s="39"/>
    </row>
    <row r="9" spans="1:12" s="8" customFormat="1" ht="12" customHeight="1" x14ac:dyDescent="0.2">
      <c r="A9" s="70" t="s">
        <v>1</v>
      </c>
      <c r="B9" s="70"/>
      <c r="C9" s="64"/>
      <c r="D9" s="64"/>
      <c r="E9" s="64"/>
      <c r="F9" s="64"/>
      <c r="G9" s="64"/>
      <c r="H9" s="64"/>
      <c r="I9" s="39"/>
    </row>
    <row r="10" spans="1:12" s="8" customFormat="1" ht="12" customHeight="1" x14ac:dyDescent="0.2">
      <c r="A10" s="70" t="s">
        <v>2</v>
      </c>
      <c r="B10" s="70"/>
      <c r="C10" s="55"/>
      <c r="D10" s="25" t="s">
        <v>8</v>
      </c>
      <c r="E10" s="69"/>
      <c r="F10" s="69"/>
      <c r="G10" s="69"/>
      <c r="H10" s="69"/>
      <c r="I10" s="39"/>
    </row>
    <row r="11" spans="1:12" ht="4.5" customHeight="1" x14ac:dyDescent="0.2">
      <c r="A11" s="3"/>
      <c r="B11" s="3"/>
      <c r="C11" s="27"/>
      <c r="D11" s="27"/>
      <c r="E11" s="27"/>
      <c r="F11" s="47"/>
      <c r="G11" s="28"/>
      <c r="H11" s="29"/>
    </row>
    <row r="12" spans="1:12" s="8" customFormat="1" ht="22.5" x14ac:dyDescent="0.2">
      <c r="A12" s="31" t="s">
        <v>34</v>
      </c>
      <c r="B12" s="31" t="s">
        <v>3</v>
      </c>
      <c r="C12" s="31" t="s">
        <v>4</v>
      </c>
      <c r="D12" s="31" t="s">
        <v>5</v>
      </c>
      <c r="E12" s="31" t="s">
        <v>6</v>
      </c>
      <c r="F12" s="43" t="s">
        <v>24</v>
      </c>
      <c r="G12" s="43" t="s">
        <v>25</v>
      </c>
      <c r="H12" s="31" t="s">
        <v>7</v>
      </c>
      <c r="I12" s="39"/>
    </row>
    <row r="13" spans="1:12" s="8" customFormat="1" ht="101.25" x14ac:dyDescent="0.2">
      <c r="A13" s="60">
        <v>1</v>
      </c>
      <c r="B13" s="32">
        <v>1</v>
      </c>
      <c r="C13" s="30" t="s">
        <v>47</v>
      </c>
      <c r="D13" s="33" t="s">
        <v>46</v>
      </c>
      <c r="E13" s="46">
        <v>10</v>
      </c>
      <c r="F13" s="48">
        <v>3754.84</v>
      </c>
      <c r="G13" s="54"/>
      <c r="H13" s="34" t="str">
        <f t="shared" ref="H13:H20" si="0">IF(G13="","",IF(ISTEXT(G13),"NC",G13*E13))</f>
        <v/>
      </c>
      <c r="I13" s="39"/>
      <c r="L13" s="7"/>
    </row>
    <row r="14" spans="1:12" s="8" customFormat="1" ht="22.5" x14ac:dyDescent="0.2">
      <c r="A14" s="61"/>
      <c r="B14" s="32">
        <v>2</v>
      </c>
      <c r="C14" s="30" t="s">
        <v>48</v>
      </c>
      <c r="D14" s="33" t="s">
        <v>46</v>
      </c>
      <c r="E14" s="46">
        <v>30</v>
      </c>
      <c r="F14" s="48">
        <v>200.25</v>
      </c>
      <c r="G14" s="54"/>
      <c r="H14" s="34" t="str">
        <f t="shared" si="0"/>
        <v/>
      </c>
      <c r="I14" s="39"/>
      <c r="L14" s="7"/>
    </row>
    <row r="15" spans="1:12" s="8" customFormat="1" ht="56.25" x14ac:dyDescent="0.2">
      <c r="A15" s="60">
        <v>2</v>
      </c>
      <c r="B15" s="32">
        <v>1</v>
      </c>
      <c r="C15" s="30" t="s">
        <v>49</v>
      </c>
      <c r="D15" s="33" t="s">
        <v>46</v>
      </c>
      <c r="E15" s="46">
        <v>40</v>
      </c>
      <c r="F15" s="48">
        <v>1302.5899999999999</v>
      </c>
      <c r="G15" s="54"/>
      <c r="H15" s="34" t="str">
        <f t="shared" si="0"/>
        <v/>
      </c>
      <c r="I15" s="39"/>
      <c r="L15" s="7"/>
    </row>
    <row r="16" spans="1:12" s="8" customFormat="1" ht="22.5" x14ac:dyDescent="0.2">
      <c r="A16" s="61"/>
      <c r="B16" s="32">
        <v>2</v>
      </c>
      <c r="C16" s="30" t="s">
        <v>50</v>
      </c>
      <c r="D16" s="33" t="s">
        <v>46</v>
      </c>
      <c r="E16" s="46">
        <v>120</v>
      </c>
      <c r="F16" s="48">
        <v>55.38</v>
      </c>
      <c r="G16" s="54"/>
      <c r="H16" s="34" t="str">
        <f t="shared" ref="H16" si="1">IF(G16="","",IF(ISTEXT(G16),"NC",G16*E16))</f>
        <v/>
      </c>
      <c r="I16" s="39"/>
      <c r="L16" s="7"/>
    </row>
    <row r="17" spans="1:12" s="8" customFormat="1" ht="22.5" x14ac:dyDescent="0.2">
      <c r="A17" s="61"/>
      <c r="B17" s="32">
        <v>3</v>
      </c>
      <c r="C17" s="30" t="s">
        <v>51</v>
      </c>
      <c r="D17" s="33" t="s">
        <v>46</v>
      </c>
      <c r="E17" s="46">
        <v>40</v>
      </c>
      <c r="F17" s="48">
        <v>56.11</v>
      </c>
      <c r="G17" s="54"/>
      <c r="H17" s="34" t="str">
        <f t="shared" si="0"/>
        <v/>
      </c>
      <c r="I17" s="39"/>
      <c r="L17" s="7"/>
    </row>
    <row r="18" spans="1:12" s="8" customFormat="1" ht="22.5" x14ac:dyDescent="0.2">
      <c r="A18" s="61"/>
      <c r="B18" s="32">
        <v>4</v>
      </c>
      <c r="C18" s="30" t="s">
        <v>52</v>
      </c>
      <c r="D18" s="33" t="s">
        <v>46</v>
      </c>
      <c r="E18" s="46">
        <v>40</v>
      </c>
      <c r="F18" s="48">
        <v>56.24</v>
      </c>
      <c r="G18" s="54"/>
      <c r="H18" s="34" t="str">
        <f t="shared" si="0"/>
        <v/>
      </c>
      <c r="I18" s="39"/>
      <c r="L18" s="7"/>
    </row>
    <row r="19" spans="1:12" s="8" customFormat="1" ht="22.5" x14ac:dyDescent="0.2">
      <c r="A19" s="61"/>
      <c r="B19" s="32">
        <v>5</v>
      </c>
      <c r="C19" s="30" t="s">
        <v>53</v>
      </c>
      <c r="D19" s="33" t="s">
        <v>46</v>
      </c>
      <c r="E19" s="46">
        <v>40</v>
      </c>
      <c r="F19" s="48">
        <v>57.55</v>
      </c>
      <c r="G19" s="54"/>
      <c r="H19" s="34" t="str">
        <f t="shared" si="0"/>
        <v/>
      </c>
      <c r="I19" s="39"/>
      <c r="L19" s="7"/>
    </row>
    <row r="20" spans="1:12" s="8" customFormat="1" ht="22.5" x14ac:dyDescent="0.2">
      <c r="A20" s="58">
        <v>3</v>
      </c>
      <c r="B20" s="32">
        <v>1</v>
      </c>
      <c r="C20" s="30" t="s">
        <v>54</v>
      </c>
      <c r="D20" s="33" t="s">
        <v>46</v>
      </c>
      <c r="E20" s="46">
        <v>20</v>
      </c>
      <c r="F20" s="48">
        <v>113.77</v>
      </c>
      <c r="G20" s="54"/>
      <c r="H20" s="34" t="str">
        <f t="shared" si="0"/>
        <v/>
      </c>
      <c r="I20" s="39"/>
      <c r="L20" s="7"/>
    </row>
    <row r="21" spans="1:12" s="8" customFormat="1" ht="33.75" x14ac:dyDescent="0.2">
      <c r="A21" s="58">
        <v>4</v>
      </c>
      <c r="B21" s="32">
        <v>1</v>
      </c>
      <c r="C21" s="30" t="s">
        <v>55</v>
      </c>
      <c r="D21" s="33" t="s">
        <v>46</v>
      </c>
      <c r="E21" s="46">
        <v>10</v>
      </c>
      <c r="F21" s="48">
        <v>195.04</v>
      </c>
      <c r="G21" s="54"/>
      <c r="H21" s="34" t="str">
        <f t="shared" ref="H21:H26" si="2">IF(G21="","",IF(ISTEXT(G21),"NC",G21*E21))</f>
        <v/>
      </c>
      <c r="I21" s="39"/>
      <c r="L21" s="7"/>
    </row>
    <row r="22" spans="1:12" s="8" customFormat="1" ht="11.25" x14ac:dyDescent="0.2">
      <c r="A22" s="58">
        <v>5</v>
      </c>
      <c r="B22" s="32">
        <v>1</v>
      </c>
      <c r="C22" s="30" t="s">
        <v>56</v>
      </c>
      <c r="D22" s="33" t="s">
        <v>46</v>
      </c>
      <c r="E22" s="46">
        <v>20</v>
      </c>
      <c r="F22" s="48">
        <v>127.24</v>
      </c>
      <c r="G22" s="54"/>
      <c r="H22" s="34" t="str">
        <f t="shared" si="2"/>
        <v/>
      </c>
      <c r="I22" s="39"/>
      <c r="L22" s="7"/>
    </row>
    <row r="23" spans="1:12" s="8" customFormat="1" ht="11.25" x14ac:dyDescent="0.2">
      <c r="A23" s="58">
        <v>6</v>
      </c>
      <c r="B23" s="32">
        <v>1</v>
      </c>
      <c r="C23" s="30" t="s">
        <v>57</v>
      </c>
      <c r="D23" s="33" t="s">
        <v>46</v>
      </c>
      <c r="E23" s="46">
        <v>20</v>
      </c>
      <c r="F23" s="48">
        <v>34.6</v>
      </c>
      <c r="G23" s="54"/>
      <c r="H23" s="34" t="str">
        <f t="shared" si="2"/>
        <v/>
      </c>
      <c r="I23" s="39"/>
      <c r="L23" s="7"/>
    </row>
    <row r="24" spans="1:12" s="8" customFormat="1" ht="11.25" x14ac:dyDescent="0.2">
      <c r="A24" s="58">
        <v>7</v>
      </c>
      <c r="B24" s="32">
        <v>1</v>
      </c>
      <c r="C24" s="30" t="s">
        <v>58</v>
      </c>
      <c r="D24" s="33" t="s">
        <v>46</v>
      </c>
      <c r="E24" s="46">
        <v>20</v>
      </c>
      <c r="F24" s="48">
        <v>22.71</v>
      </c>
      <c r="G24" s="54"/>
      <c r="H24" s="34" t="str">
        <f t="shared" si="2"/>
        <v/>
      </c>
      <c r="I24" s="39"/>
      <c r="L24" s="7"/>
    </row>
    <row r="25" spans="1:12" s="8" customFormat="1" ht="78.75" x14ac:dyDescent="0.2">
      <c r="A25" s="58">
        <v>8</v>
      </c>
      <c r="B25" s="32">
        <v>1</v>
      </c>
      <c r="C25" s="30" t="s">
        <v>59</v>
      </c>
      <c r="D25" s="33" t="s">
        <v>46</v>
      </c>
      <c r="E25" s="46">
        <v>4</v>
      </c>
      <c r="F25" s="48">
        <v>410.96</v>
      </c>
      <c r="G25" s="54"/>
      <c r="H25" s="34" t="str">
        <f t="shared" si="2"/>
        <v/>
      </c>
      <c r="I25" s="39"/>
      <c r="L25" s="7"/>
    </row>
    <row r="26" spans="1:12" s="8" customFormat="1" ht="11.25" x14ac:dyDescent="0.2">
      <c r="A26" s="58">
        <v>9</v>
      </c>
      <c r="B26" s="32">
        <v>1</v>
      </c>
      <c r="C26" s="30" t="s">
        <v>60</v>
      </c>
      <c r="D26" s="33" t="s">
        <v>46</v>
      </c>
      <c r="E26" s="46">
        <v>30</v>
      </c>
      <c r="F26" s="48">
        <v>29.51</v>
      </c>
      <c r="G26" s="54"/>
      <c r="H26" s="34" t="str">
        <f t="shared" si="2"/>
        <v/>
      </c>
      <c r="I26" s="39"/>
      <c r="L26" s="7"/>
    </row>
    <row r="27" spans="1:12" s="8" customFormat="1" ht="11.25" x14ac:dyDescent="0.2">
      <c r="A27" s="58">
        <v>10</v>
      </c>
      <c r="B27" s="32">
        <v>1</v>
      </c>
      <c r="C27" s="30" t="s">
        <v>61</v>
      </c>
      <c r="D27" s="33" t="s">
        <v>46</v>
      </c>
      <c r="E27" s="46">
        <v>10</v>
      </c>
      <c r="F27" s="48">
        <v>404.05</v>
      </c>
      <c r="G27" s="54"/>
      <c r="H27" s="34" t="str">
        <f t="shared" ref="H27" si="3">IF(G27="","",IF(ISTEXT(G27),"NC",G27*E27))</f>
        <v/>
      </c>
      <c r="I27" s="39"/>
      <c r="L27" s="7"/>
    </row>
    <row r="28" spans="1:12" s="26" customFormat="1" ht="9" x14ac:dyDescent="0.2">
      <c r="A28" s="35"/>
      <c r="B28" s="35"/>
      <c r="F28" s="44"/>
      <c r="G28" s="65" t="s">
        <v>26</v>
      </c>
      <c r="H28" s="66"/>
      <c r="I28" s="40"/>
    </row>
    <row r="29" spans="1:12" ht="14.25" customHeight="1" x14ac:dyDescent="0.2">
      <c r="G29" s="67" t="str">
        <f>IF(SUM(H13:H27)=0,"",SUM(H13:H27))</f>
        <v/>
      </c>
      <c r="H29" s="68"/>
      <c r="I29" s="41"/>
    </row>
    <row r="30" spans="1:12" s="36" customFormat="1" ht="9.6" customHeight="1" x14ac:dyDescent="0.2">
      <c r="A30" s="62" t="str">
        <f>" - "&amp;Dados!B23</f>
        <v xml:space="preserve"> - O objeto será realizado junto à Secretaria, obedecendo ao detalhamento na íntegra do termo de referência.</v>
      </c>
      <c r="B30" s="62"/>
      <c r="C30" s="62"/>
      <c r="D30" s="62"/>
      <c r="E30" s="62"/>
      <c r="F30" s="62"/>
      <c r="G30" s="62"/>
      <c r="H30" s="62"/>
      <c r="I30" s="42"/>
    </row>
    <row r="31" spans="1:12" s="36" customFormat="1" ht="21" customHeight="1" x14ac:dyDescent="0.2">
      <c r="A31" s="62" t="str">
        <f>" - "&amp;Dados!B24</f>
        <v xml:space="preserve"> - O não cumprimento do disposto no presente termo acarretará a anulação do empenho bem como a aplicação das penalidades previstas no edital e a convocação do fornecedor subseqüente considerando a ordem de classificação do certame.</v>
      </c>
      <c r="B31" s="62"/>
      <c r="C31" s="62"/>
      <c r="D31" s="62"/>
      <c r="E31" s="62"/>
      <c r="F31" s="62"/>
      <c r="G31" s="62"/>
      <c r="H31" s="62"/>
      <c r="I31" s="42"/>
    </row>
    <row r="32" spans="1:12" s="36" customFormat="1" ht="9" x14ac:dyDescent="0.2">
      <c r="A32" s="62" t="str">
        <f>" - "&amp;Dados!B25</f>
        <v xml:space="preserve"> - O pagamento do objeto de que trata o PREGÃO ELETRÔNICO 052/2025, será efetuado pela Tesouraria da Prefeitura Municipal de Sumidouro.</v>
      </c>
      <c r="B32" s="62"/>
      <c r="C32" s="62"/>
      <c r="D32" s="62"/>
      <c r="E32" s="62"/>
      <c r="F32" s="62"/>
      <c r="G32" s="62"/>
      <c r="H32" s="62"/>
      <c r="I32" s="42"/>
    </row>
    <row r="33" spans="1:9" s="26" customFormat="1" ht="9" x14ac:dyDescent="0.2">
      <c r="A33" s="62" t="str">
        <f>" - "&amp;Dados!B26</f>
        <v xml:space="preserve"> - Proposta válida por 60 (sessenta) dias</v>
      </c>
      <c r="B33" s="62"/>
      <c r="C33" s="62"/>
      <c r="D33" s="62"/>
      <c r="E33" s="62"/>
      <c r="F33" s="62"/>
      <c r="G33" s="62"/>
      <c r="H33" s="62"/>
      <c r="I33" s="40"/>
    </row>
  </sheetData>
  <autoFilter ref="A11:H33" xr:uid="{00000000-0009-0000-0000-000000000000}"/>
  <mergeCells count="20">
    <mergeCell ref="D6:E6"/>
    <mergeCell ref="F6:G6"/>
    <mergeCell ref="A2:H2"/>
    <mergeCell ref="A3:H3"/>
    <mergeCell ref="A4:H4"/>
    <mergeCell ref="A5:H5"/>
    <mergeCell ref="A15:A19"/>
    <mergeCell ref="A32:H32"/>
    <mergeCell ref="C8:H8"/>
    <mergeCell ref="A33:H33"/>
    <mergeCell ref="C9:H9"/>
    <mergeCell ref="G28:H28"/>
    <mergeCell ref="G29:H29"/>
    <mergeCell ref="E10:H10"/>
    <mergeCell ref="A13:A14"/>
    <mergeCell ref="A8:B8"/>
    <mergeCell ref="A9:B9"/>
    <mergeCell ref="A10:B10"/>
    <mergeCell ref="A30:H30"/>
    <mergeCell ref="A31:H31"/>
  </mergeCells>
  <phoneticPr fontId="0" type="noConversion"/>
  <conditionalFormatting sqref="C10">
    <cfRule type="cellIs" dxfId="11" priority="92" stopIfTrue="1" operator="equal">
      <formula>$H$1</formula>
    </cfRule>
  </conditionalFormatting>
  <conditionalFormatting sqref="C13:C27">
    <cfRule type="expression" dxfId="10" priority="4" stopIfTrue="1">
      <formula>IF(#REF!=1,IF(#REF!=0,1,0),0)</formula>
    </cfRule>
  </conditionalFormatting>
  <conditionalFormatting sqref="C8:H9">
    <cfRule type="cellIs" dxfId="9" priority="93" stopIfTrue="1" operator="equal">
      <formula>$K$1</formula>
    </cfRule>
  </conditionalFormatting>
  <conditionalFormatting sqref="E13:E27">
    <cfRule type="expression" priority="2" stopIfTrue="1">
      <formula>$A13</formula>
    </cfRule>
  </conditionalFormatting>
  <conditionalFormatting sqref="E10:H10">
    <cfRule type="cellIs" dxfId="8" priority="108" stopIfTrue="1" operator="equal">
      <formula>$F$1</formula>
    </cfRule>
  </conditionalFormatting>
  <conditionalFormatting sqref="G13:G27">
    <cfRule type="cellIs" dxfId="7" priority="1" stopIfTrue="1" operator="equal">
      <formula>""</formula>
    </cfRule>
  </conditionalFormatting>
  <conditionalFormatting sqref="G28">
    <cfRule type="expression" dxfId="6" priority="85" stopIfTrue="1">
      <formula>IF($K28="Empate",IF(I28=1,TRUE(),FALSE()),FALSE())</formula>
    </cfRule>
    <cfRule type="expression" dxfId="5" priority="86" stopIfTrue="1">
      <formula>IF(I28="&gt;",FALSE(),IF(I28&gt;0,TRUE(),FALSE()))</formula>
    </cfRule>
    <cfRule type="expression" dxfId="4" priority="87" stopIfTrue="1">
      <formula>IF(I28="&gt;",TRUE(),FALSE())</formula>
    </cfRule>
  </conditionalFormatting>
  <conditionalFormatting sqref="G29">
    <cfRule type="expression" dxfId="3" priority="88" stopIfTrue="1">
      <formula>IF($K28="OK",IF(I28=1,TRUE(),FALSE()),FALSE())</formula>
    </cfRule>
    <cfRule type="expression" dxfId="2" priority="89" stopIfTrue="1">
      <formula>IF($K28="Empate",IF(I28=1,TRUE(),FALSE()),FALSE())</formula>
    </cfRule>
    <cfRule type="expression" dxfId="1" priority="90" stopIfTrue="1">
      <formula>IF($K28="Empate",IF(I28=2,TRUE(),FALSE()),FALSE())</formula>
    </cfRule>
  </conditionalFormatting>
  <conditionalFormatting sqref="H13:H27">
    <cfRule type="expression" dxfId="0" priority="7" stopIfTrue="1">
      <formula>IF(ISTEXT(G13),FALSE(),IF(G13&gt;F13,TRUE(),FALSE()))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84" fitToHeight="20" orientation="portrait" horizontalDpi="4294967295" verticalDpi="4294967295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/>
  <dimension ref="A1:IV35"/>
  <sheetViews>
    <sheetView workbookViewId="0">
      <selection activeCell="B5" sqref="B5"/>
    </sheetView>
  </sheetViews>
  <sheetFormatPr defaultRowHeight="12.75" x14ac:dyDescent="0.2"/>
  <cols>
    <col min="1" max="1" width="15" customWidth="1"/>
    <col min="2" max="2" width="51.85546875" customWidth="1"/>
    <col min="3" max="4" width="41.42578125" customWidth="1"/>
    <col min="5" max="8" width="14" customWidth="1"/>
    <col min="9" max="9" width="19.28515625" customWidth="1"/>
    <col min="10" max="13" width="14.5703125" customWidth="1"/>
    <col min="14" max="15" width="9.28515625" customWidth="1"/>
  </cols>
  <sheetData>
    <row r="1" spans="1:7" x14ac:dyDescent="0.2">
      <c r="A1" s="15" t="s">
        <v>9</v>
      </c>
      <c r="B1" s="56" t="s">
        <v>41</v>
      </c>
      <c r="E1" s="4"/>
      <c r="F1" s="4"/>
      <c r="G1" s="4"/>
    </row>
    <row r="2" spans="1:7" x14ac:dyDescent="0.2">
      <c r="A2" s="15" t="s">
        <v>10</v>
      </c>
      <c r="B2" s="56" t="s">
        <v>42</v>
      </c>
      <c r="E2" s="4"/>
      <c r="F2" s="4"/>
      <c r="G2" s="4"/>
    </row>
    <row r="3" spans="1:7" x14ac:dyDescent="0.2">
      <c r="A3" s="15" t="s">
        <v>11</v>
      </c>
      <c r="B3" s="56" t="s">
        <v>43</v>
      </c>
      <c r="C3" s="5"/>
      <c r="E3" s="51"/>
      <c r="F3" s="4"/>
      <c r="G3" s="4"/>
    </row>
    <row r="4" spans="1:7" x14ac:dyDescent="0.2">
      <c r="A4" s="15" t="s">
        <v>12</v>
      </c>
      <c r="B4" s="56" t="s">
        <v>63</v>
      </c>
      <c r="C4" s="5"/>
      <c r="E4" s="51"/>
      <c r="F4" s="4"/>
      <c r="G4" s="4"/>
    </row>
    <row r="5" spans="1:7" x14ac:dyDescent="0.2">
      <c r="A5" s="15" t="s">
        <v>13</v>
      </c>
      <c r="B5" s="56" t="s">
        <v>39</v>
      </c>
      <c r="C5" s="5"/>
      <c r="E5" s="51"/>
      <c r="F5" s="4"/>
      <c r="G5" s="4"/>
    </row>
    <row r="6" spans="1:7" x14ac:dyDescent="0.2">
      <c r="A6" s="15" t="s">
        <v>29</v>
      </c>
      <c r="B6" s="57" t="s">
        <v>40</v>
      </c>
      <c r="C6" s="5"/>
      <c r="E6" s="51"/>
      <c r="F6" s="4"/>
      <c r="G6" s="4"/>
    </row>
    <row r="7" spans="1:7" x14ac:dyDescent="0.2">
      <c r="A7" s="15" t="s">
        <v>14</v>
      </c>
      <c r="B7" s="56" t="s">
        <v>35</v>
      </c>
      <c r="C7" s="5"/>
      <c r="E7" s="51"/>
      <c r="F7" s="4"/>
      <c r="G7" s="4"/>
    </row>
    <row r="8" spans="1:7" x14ac:dyDescent="0.2">
      <c r="A8" s="24" t="s">
        <v>22</v>
      </c>
      <c r="B8" s="45">
        <v>123587.54</v>
      </c>
      <c r="C8" s="5"/>
      <c r="E8" s="51"/>
      <c r="F8" s="4"/>
      <c r="G8" s="4"/>
    </row>
    <row r="9" spans="1:7" x14ac:dyDescent="0.2">
      <c r="A9" s="16" t="s">
        <v>0</v>
      </c>
      <c r="E9" s="4"/>
      <c r="F9" s="4"/>
      <c r="G9" s="4"/>
    </row>
    <row r="10" spans="1:7" x14ac:dyDescent="0.2">
      <c r="A10" s="17" t="s">
        <v>2</v>
      </c>
      <c r="E10" s="4"/>
      <c r="F10" s="4"/>
      <c r="G10" s="4"/>
    </row>
    <row r="11" spans="1:7" x14ac:dyDescent="0.2">
      <c r="A11" s="18" t="s">
        <v>8</v>
      </c>
      <c r="E11" s="4"/>
      <c r="F11" s="4"/>
      <c r="G11" s="4"/>
    </row>
    <row r="12" spans="1:7" x14ac:dyDescent="0.2">
      <c r="A12" s="17" t="s">
        <v>19</v>
      </c>
      <c r="E12" s="4"/>
      <c r="F12" s="4"/>
      <c r="G12" s="4"/>
    </row>
    <row r="13" spans="1:7" x14ac:dyDescent="0.2">
      <c r="A13" s="17" t="s">
        <v>23</v>
      </c>
      <c r="E13" s="4"/>
      <c r="F13" s="4"/>
      <c r="G13" s="4"/>
    </row>
    <row r="14" spans="1:7" x14ac:dyDescent="0.2">
      <c r="A14" s="53" t="s">
        <v>31</v>
      </c>
      <c r="E14" s="4"/>
      <c r="F14" s="4"/>
      <c r="G14" s="4"/>
    </row>
    <row r="15" spans="1:7" x14ac:dyDescent="0.2">
      <c r="A15" s="53" t="s">
        <v>32</v>
      </c>
      <c r="E15" s="4"/>
      <c r="F15" s="4"/>
      <c r="G15" s="4"/>
    </row>
    <row r="16" spans="1:7" x14ac:dyDescent="0.2">
      <c r="A16" s="53" t="s">
        <v>33</v>
      </c>
      <c r="B16" s="23"/>
      <c r="E16" s="23"/>
      <c r="F16" s="4"/>
      <c r="G16" s="4"/>
    </row>
    <row r="17" spans="1:256" s="22" customFormat="1" x14ac:dyDescent="0.2">
      <c r="A17" s="21" t="s">
        <v>20</v>
      </c>
      <c r="B17" s="23" t="s">
        <v>44</v>
      </c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</row>
    <row r="18" spans="1:256" s="22" customFormat="1" x14ac:dyDescent="0.2">
      <c r="A18" s="21" t="s">
        <v>21</v>
      </c>
      <c r="B18" s="52"/>
      <c r="C18" s="12"/>
      <c r="D18" s="12"/>
      <c r="E18" s="12"/>
      <c r="F18" s="12"/>
      <c r="G18" s="12"/>
      <c r="H18" s="23"/>
      <c r="I18" s="23"/>
      <c r="J18" s="23"/>
      <c r="K18" s="23"/>
      <c r="L18" s="23"/>
      <c r="M18" s="23"/>
      <c r="IV18" s="23"/>
    </row>
    <row r="19" spans="1:256" x14ac:dyDescent="0.2">
      <c r="B19" s="23"/>
      <c r="E19" s="4"/>
      <c r="F19" s="23"/>
      <c r="G19" s="23"/>
    </row>
    <row r="20" spans="1:256" x14ac:dyDescent="0.2">
      <c r="B20" s="23"/>
      <c r="E20" s="50"/>
      <c r="F20" s="23"/>
      <c r="G20" s="23"/>
    </row>
    <row r="21" spans="1:256" x14ac:dyDescent="0.2">
      <c r="E21" s="50"/>
      <c r="F21" s="50"/>
      <c r="G21" s="50"/>
    </row>
    <row r="22" spans="1:256" x14ac:dyDescent="0.2">
      <c r="E22" s="50"/>
      <c r="F22" s="50"/>
      <c r="G22" s="50"/>
    </row>
    <row r="23" spans="1:256" ht="25.5" x14ac:dyDescent="0.2">
      <c r="A23" s="19" t="s">
        <v>15</v>
      </c>
      <c r="B23" s="57" t="s">
        <v>38</v>
      </c>
      <c r="E23" s="4"/>
      <c r="F23" s="4"/>
      <c r="G23" s="50"/>
    </row>
    <row r="24" spans="1:256" ht="63.75" x14ac:dyDescent="0.2">
      <c r="A24" s="19" t="s">
        <v>16</v>
      </c>
      <c r="B24" s="20" t="s">
        <v>37</v>
      </c>
      <c r="E24" s="4"/>
      <c r="F24" s="4"/>
      <c r="G24" s="50"/>
    </row>
    <row r="25" spans="1:256" ht="38.25" x14ac:dyDescent="0.2">
      <c r="A25" s="19" t="s">
        <v>17</v>
      </c>
      <c r="B25" s="57" t="s">
        <v>45</v>
      </c>
      <c r="C25" s="9"/>
      <c r="E25" s="4"/>
      <c r="F25" s="4"/>
      <c r="G25" s="50"/>
    </row>
    <row r="26" spans="1:256" ht="25.5" x14ac:dyDescent="0.2">
      <c r="A26" s="19" t="s">
        <v>18</v>
      </c>
      <c r="B26" s="20" t="s">
        <v>27</v>
      </c>
      <c r="E26" s="4"/>
      <c r="F26" s="4"/>
      <c r="G26" s="50"/>
    </row>
    <row r="27" spans="1:256" x14ac:dyDescent="0.2">
      <c r="A27" s="19" t="s">
        <v>30</v>
      </c>
      <c r="B27" s="59" t="s">
        <v>62</v>
      </c>
      <c r="G27" s="50"/>
    </row>
    <row r="28" spans="1:256" x14ac:dyDescent="0.2">
      <c r="B28" s="20"/>
    </row>
    <row r="29" spans="1:256" x14ac:dyDescent="0.2">
      <c r="B29" s="20"/>
    </row>
    <row r="30" spans="1:256" x14ac:dyDescent="0.2">
      <c r="B30" s="20"/>
    </row>
    <row r="31" spans="1:256" x14ac:dyDescent="0.2">
      <c r="B31" s="20"/>
    </row>
    <row r="32" spans="1:256" x14ac:dyDescent="0.2">
      <c r="B32" s="20"/>
    </row>
    <row r="33" spans="2:2" x14ac:dyDescent="0.2">
      <c r="B33" s="20"/>
    </row>
    <row r="34" spans="2:2" x14ac:dyDescent="0.2">
      <c r="B34" s="20"/>
    </row>
    <row r="35" spans="2:2" x14ac:dyDescent="0.2">
      <c r="B35" s="20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Quadro de Preços</vt:lpstr>
      <vt:lpstr>Dados</vt:lpstr>
      <vt:lpstr>Dados!_GoBack</vt:lpstr>
      <vt:lpstr>Dados!_Hlk94602424</vt:lpstr>
      <vt:lpstr>Dados!_Hlk94602431</vt:lpstr>
      <vt:lpstr>'Quadro de Preços'!Titulos_de_impressao</vt:lpstr>
    </vt:vector>
  </TitlesOfParts>
  <Company>PMS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Thiago Bandeira</cp:lastModifiedBy>
  <cp:lastPrinted>2024-07-25T19:04:07Z</cp:lastPrinted>
  <dcterms:created xsi:type="dcterms:W3CDTF">2006-04-18T17:38:46Z</dcterms:created>
  <dcterms:modified xsi:type="dcterms:W3CDTF">2025-10-16T14:10:39Z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